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<sst xmlns="http://schemas.openxmlformats.org/spreadsheetml/2006/main" count="67" uniqueCount="56">
  <si>
    <t>Maximum Time for Observation</t>
  </si>
  <si>
    <t>Total # doors on battery</t>
  </si>
  <si>
    <t>Total number of ovens</t>
  </si>
  <si>
    <t>L</t>
  </si>
  <si>
    <t>Total # leaking doors on battery</t>
  </si>
  <si>
    <t>Total number of doors</t>
  </si>
  <si>
    <t>T</t>
  </si>
  <si>
    <t>Max time allowed (seconds)</t>
  </si>
  <si>
    <t xml:space="preserve">Number of Doors Observed </t>
  </si>
  <si>
    <r>
      <rPr>
        <rFont val="Arial"/>
        <color theme="1"/>
        <sz val="14.0"/>
      </rPr>
      <t>D</t>
    </r>
    <r>
      <rPr>
        <rFont val="Arial"/>
        <color theme="1"/>
        <sz val="8.0"/>
      </rPr>
      <t>ob</t>
    </r>
  </si>
  <si>
    <t># doors observed on operating ovens</t>
  </si>
  <si>
    <t>Total # doors in battery</t>
  </si>
  <si>
    <r>
      <rPr>
        <rFont val="Arial"/>
        <color theme="1"/>
        <sz val="14.0"/>
      </rPr>
      <t>D</t>
    </r>
    <r>
      <rPr>
        <rFont val="Arial"/>
        <color theme="1"/>
        <sz val="8.0"/>
      </rPr>
      <t>i</t>
    </r>
  </si>
  <si>
    <t># doors on nonoperating ovens</t>
  </si>
  <si>
    <r>
      <rPr>
        <rFont val="Arial"/>
        <color theme="1"/>
        <sz val="14.0"/>
      </rPr>
      <t>D</t>
    </r>
    <r>
      <rPr>
        <rFont val="Arial"/>
        <color theme="1"/>
        <sz val="8.0"/>
      </rPr>
      <t>no</t>
    </r>
  </si>
  <si>
    <t># doors not observed</t>
  </si>
  <si>
    <t>Percent Leaking Doors</t>
  </si>
  <si>
    <t>PLD</t>
  </si>
  <si>
    <t>percent leaking doors</t>
  </si>
  <si>
    <r>
      <rPr>
        <rFont val="Arial"/>
        <color theme="1"/>
        <sz val="14.0"/>
      </rPr>
      <t>L</t>
    </r>
    <r>
      <rPr>
        <rFont val="Arial"/>
        <color theme="1"/>
        <sz val="8.0"/>
      </rPr>
      <t>y</t>
    </r>
  </si>
  <si>
    <t># leaking doors seen from yard</t>
  </si>
  <si>
    <r>
      <rPr>
        <rFont val="Arial"/>
        <color theme="1"/>
        <sz val="14.0"/>
      </rPr>
      <t>D</t>
    </r>
    <r>
      <rPr>
        <rFont val="Arial"/>
        <color theme="1"/>
        <sz val="8.0"/>
      </rPr>
      <t>ob</t>
    </r>
  </si>
  <si>
    <t>Bench Correction Factor</t>
  </si>
  <si>
    <r>
      <rPr>
        <rFont val="Arial"/>
        <color theme="1"/>
        <sz val="14.0"/>
      </rPr>
      <t>L</t>
    </r>
    <r>
      <rPr>
        <rFont val="Arial"/>
        <color theme="1"/>
        <sz val="8.0"/>
      </rPr>
      <t>b</t>
    </r>
  </si>
  <si>
    <t>yard equivalent reading</t>
  </si>
  <si>
    <r>
      <rPr>
        <rFont val="Arial"/>
        <color theme="1"/>
        <sz val="14.0"/>
      </rPr>
      <t>L</t>
    </r>
    <r>
      <rPr>
        <rFont val="Arial"/>
        <color theme="1"/>
        <sz val="8.0"/>
      </rPr>
      <t>s</t>
    </r>
  </si>
  <si>
    <t># of leaking doors observed from bench</t>
  </si>
  <si>
    <t>N</t>
  </si>
  <si>
    <t>total # of ovens</t>
  </si>
  <si>
    <t>Percent Leaking Doors (sheds)</t>
  </si>
  <si>
    <r>
      <rPr>
        <rFont val="Arial"/>
        <color theme="1"/>
        <sz val="14.0"/>
      </rPr>
      <t>L</t>
    </r>
    <r>
      <rPr>
        <rFont val="Arial"/>
        <color theme="1"/>
        <sz val="8.0"/>
      </rPr>
      <t>b</t>
    </r>
  </si>
  <si>
    <r>
      <rPr>
        <rFont val="Arial"/>
        <color theme="1"/>
        <sz val="14.0"/>
      </rPr>
      <t>L</t>
    </r>
    <r>
      <rPr>
        <rFont val="Arial"/>
        <color theme="1"/>
        <sz val="8.0"/>
      </rPr>
      <t>y</t>
    </r>
  </si>
  <si>
    <t># of leaking doors observed from yard on push side</t>
  </si>
  <si>
    <r>
      <rPr>
        <rFont val="Arial"/>
        <color theme="1"/>
        <sz val="14.0"/>
      </rPr>
      <t>D</t>
    </r>
    <r>
      <rPr>
        <rFont val="Arial"/>
        <color theme="1"/>
        <sz val="8.0"/>
      </rPr>
      <t>ob</t>
    </r>
  </si>
  <si>
    <t>Percent Leaking Topside Ports</t>
  </si>
  <si>
    <t>PLL</t>
  </si>
  <si>
    <r>
      <rPr>
        <rFont val="Arial"/>
        <color theme="1"/>
        <sz val="14.0"/>
      </rPr>
      <t>P</t>
    </r>
    <r>
      <rPr>
        <rFont val="Arial"/>
        <color theme="1"/>
        <sz val="8.0"/>
      </rPr>
      <t>ve</t>
    </r>
  </si>
  <si>
    <t># leaking topside ports</t>
  </si>
  <si>
    <r>
      <rPr>
        <rFont val="Arial"/>
        <color theme="1"/>
        <sz val="14.0"/>
      </rPr>
      <t>P</t>
    </r>
    <r>
      <rPr>
        <rFont val="Arial"/>
        <color theme="1"/>
        <sz val="8.0"/>
      </rPr>
      <t>ovn</t>
    </r>
  </si>
  <si>
    <t># ports per oven</t>
  </si>
  <si>
    <t>total ovens in battery</t>
  </si>
  <si>
    <r>
      <rPr>
        <rFont val="Arial"/>
        <color theme="1"/>
        <sz val="14.0"/>
      </rPr>
      <t>N</t>
    </r>
    <r>
      <rPr>
        <rFont val="Arial"/>
        <color theme="1"/>
        <sz val="8.0"/>
      </rPr>
      <t>1</t>
    </r>
  </si>
  <si>
    <t># inoperable ovens</t>
  </si>
  <si>
    <r>
      <rPr>
        <rFont val="Arial"/>
        <color theme="1"/>
        <sz val="14.0"/>
      </rPr>
      <t>P</t>
    </r>
    <r>
      <rPr>
        <rFont val="Arial"/>
        <color theme="1"/>
        <sz val="8.0"/>
      </rPr>
      <t>no</t>
    </r>
  </si>
  <si>
    <t># ports not observed</t>
  </si>
  <si>
    <t>Percent Leaking Offtake Systems</t>
  </si>
  <si>
    <t>PLO</t>
  </si>
  <si>
    <r>
      <rPr>
        <rFont val="Arial"/>
        <color theme="1"/>
        <sz val="14.0"/>
      </rPr>
      <t>T</t>
    </r>
    <r>
      <rPr>
        <rFont val="Arial"/>
        <color theme="1"/>
        <sz val="8.0"/>
      </rPr>
      <t>ve</t>
    </r>
  </si>
  <si>
    <t># offtake systems with VE</t>
  </si>
  <si>
    <r>
      <rPr>
        <rFont val="Arial"/>
        <color theme="1"/>
        <sz val="14.0"/>
      </rPr>
      <t>T</t>
    </r>
    <r>
      <rPr>
        <rFont val="Arial"/>
        <color theme="1"/>
        <sz val="8.0"/>
      </rPr>
      <t>ovn</t>
    </r>
  </si>
  <si>
    <t># offtake systems per oven</t>
  </si>
  <si>
    <r>
      <rPr>
        <rFont val="Arial"/>
        <color theme="1"/>
        <sz val="14.0"/>
      </rPr>
      <t>N</t>
    </r>
    <r>
      <rPr>
        <rFont val="Arial"/>
        <color theme="1"/>
        <sz val="8.0"/>
      </rPr>
      <t>1</t>
    </r>
  </si>
  <si>
    <r>
      <rPr>
        <rFont val="Arial"/>
        <color theme="1"/>
        <sz val="14.0"/>
      </rPr>
      <t>T</t>
    </r>
    <r>
      <rPr>
        <rFont val="Arial"/>
        <color theme="1"/>
        <sz val="8.0"/>
      </rPr>
      <t>no</t>
    </r>
  </si>
  <si>
    <t># offtake systems not observed</t>
  </si>
  <si>
    <t>J</t>
  </si>
  <si>
    <t># jumper pipes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</si>
</sst>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color theme="1"/>
      <name val="Arial"/>
    </font>
    <font/>
    <font>
      <sz val="14.0"/>
      <color theme="1"/>
      <name val="Arial"/>
    </font>
    <font>
      <sz val="14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3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4" fillId="2" fontId="3" numFmtId="0" xfId="0" applyAlignment="1" applyBorder="1" applyFill="1" applyFont="1">
      <alignment readingOrder="0"/>
    </xf>
    <xf borderId="4" fillId="0" fontId="3" numFmtId="0" xfId="0" applyBorder="1" applyFont="1"/>
    <xf borderId="4" fillId="3" fontId="4" numFmtId="0" xfId="0" applyBorder="1" applyFill="1" applyFont="1"/>
    <xf borderId="4" fillId="0" fontId="3" numFmtId="10" xfId="0" applyBorder="1" applyFont="1" applyNumberFormat="1"/>
    <xf borderId="1" fillId="0" fontId="5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152400</xdr:colOff>
      <xdr:row>3</xdr:row>
      <xdr:rowOff>123825</xdr:rowOff>
    </xdr:from>
    <xdr:ext cx="4714875" cy="19621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0"/>
    <col customWidth="1" min="2" max="2" width="30.29"/>
    <col customWidth="1" min="3" max="3" width="8.71"/>
    <col customWidth="1" min="4" max="4" width="10.57"/>
    <col customWidth="1" min="5" max="5" width="10.71"/>
  </cols>
  <sheetData>
    <row r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tr">
        <f>"D"&amp;CHAR(8348)</f>
        <v>Dₜ</v>
      </c>
      <c r="B2" s="6" t="s">
        <v>1</v>
      </c>
      <c r="C2" s="2"/>
      <c r="D2" s="3"/>
      <c r="E2" s="5">
        <f>J3</f>
        <v>0</v>
      </c>
      <c r="F2" s="4"/>
      <c r="G2" s="4"/>
      <c r="H2" s="6" t="s">
        <v>2</v>
      </c>
      <c r="I2" s="3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3</v>
      </c>
      <c r="B3" s="6" t="s">
        <v>4</v>
      </c>
      <c r="C3" s="2"/>
      <c r="D3" s="3"/>
      <c r="E3" s="7"/>
      <c r="F3" s="4"/>
      <c r="G3" s="4"/>
      <c r="H3" s="6" t="s">
        <v>5</v>
      </c>
      <c r="I3" s="3"/>
      <c r="J3" s="8">
        <f>J2*2</f>
        <v>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 t="s">
        <v>6</v>
      </c>
      <c r="B4" s="6" t="s">
        <v>7</v>
      </c>
      <c r="C4" s="2"/>
      <c r="D4" s="3"/>
      <c r="E4" s="9">
        <f>(4*E2)+(10*E3)</f>
        <v>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" t="s">
        <v>8</v>
      </c>
      <c r="B6" s="2"/>
      <c r="C6" s="2"/>
      <c r="D6" s="2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5" t="s">
        <v>9</v>
      </c>
      <c r="B7" s="6" t="s">
        <v>10</v>
      </c>
      <c r="C7" s="2"/>
      <c r="D7" s="3"/>
      <c r="E7" s="8">
        <f>E8-(E9+E10)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5" t="str">
        <f>"D"&amp;CHAR(8348)</f>
        <v>Dₜ</v>
      </c>
      <c r="B8" s="6" t="s">
        <v>11</v>
      </c>
      <c r="C8" s="2"/>
      <c r="D8" s="3"/>
      <c r="E8" s="8">
        <f>J3</f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 t="s">
        <v>12</v>
      </c>
      <c r="B9" s="6" t="s">
        <v>13</v>
      </c>
      <c r="C9" s="2"/>
      <c r="D9" s="3"/>
      <c r="E9" s="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5" t="s">
        <v>14</v>
      </c>
      <c r="B10" s="6" t="s">
        <v>15</v>
      </c>
      <c r="C10" s="2"/>
      <c r="D10" s="3"/>
      <c r="E10" s="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" t="s">
        <v>16</v>
      </c>
      <c r="B12" s="2"/>
      <c r="C12" s="2"/>
      <c r="D12" s="2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5" t="s">
        <v>17</v>
      </c>
      <c r="B13" s="6" t="s">
        <v>18</v>
      </c>
      <c r="C13" s="2"/>
      <c r="D13" s="3"/>
      <c r="E13" s="10" t="str">
        <f>(E14)/E15</f>
        <v>#DIV/0!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5" t="s">
        <v>19</v>
      </c>
      <c r="B14" s="6" t="s">
        <v>20</v>
      </c>
      <c r="C14" s="2"/>
      <c r="D14" s="3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5" t="s">
        <v>21</v>
      </c>
      <c r="B15" s="6" t="s">
        <v>10</v>
      </c>
      <c r="C15" s="2"/>
      <c r="D15" s="3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" t="s">
        <v>22</v>
      </c>
      <c r="B17" s="2"/>
      <c r="C17" s="2"/>
      <c r="D17" s="2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5" t="s">
        <v>23</v>
      </c>
      <c r="B18" s="6" t="s">
        <v>24</v>
      </c>
      <c r="C18" s="2"/>
      <c r="D18" s="3"/>
      <c r="E18" s="8">
        <f>E19-(E20*0.06)</f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5" t="s">
        <v>25</v>
      </c>
      <c r="B19" s="6" t="s">
        <v>26</v>
      </c>
      <c r="C19" s="2"/>
      <c r="D19" s="3"/>
      <c r="E19" s="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5" t="s">
        <v>27</v>
      </c>
      <c r="B20" s="6" t="s">
        <v>28</v>
      </c>
      <c r="C20" s="2"/>
      <c r="D20" s="3"/>
      <c r="E20" s="8" t="str">
        <f>J2</f>
        <v/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" t="s">
        <v>29</v>
      </c>
      <c r="B22" s="2"/>
      <c r="C22" s="2"/>
      <c r="D22" s="2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5" t="s">
        <v>17</v>
      </c>
      <c r="B23" s="6" t="s">
        <v>18</v>
      </c>
      <c r="C23" s="2"/>
      <c r="D23" s="3"/>
      <c r="E23" s="10" t="str">
        <f>(E24+E25)/E26</f>
        <v>#DIV/0!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5" t="s">
        <v>30</v>
      </c>
      <c r="B24" s="6" t="s">
        <v>24</v>
      </c>
      <c r="C24" s="2"/>
      <c r="D24" s="3"/>
      <c r="E24" s="8">
        <f>E18</f>
        <v>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5" t="s">
        <v>31</v>
      </c>
      <c r="B25" s="11" t="s">
        <v>32</v>
      </c>
      <c r="C25" s="2"/>
      <c r="D25" s="3"/>
      <c r="E25" s="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5" t="s">
        <v>33</v>
      </c>
      <c r="B26" s="6" t="s">
        <v>10</v>
      </c>
      <c r="C26" s="2"/>
      <c r="D26" s="3"/>
      <c r="E26" s="8">
        <f>E7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1" t="s">
        <v>34</v>
      </c>
      <c r="B28" s="2"/>
      <c r="C28" s="2"/>
      <c r="D28" s="2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5" t="s">
        <v>35</v>
      </c>
      <c r="B29" s="6" t="s">
        <v>34</v>
      </c>
      <c r="C29" s="2"/>
      <c r="D29" s="3"/>
      <c r="E29" s="10" t="str">
        <f>E30/(E31*(E32-E33)-E34)</f>
        <v>#DIV/0!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5" t="s">
        <v>36</v>
      </c>
      <c r="B30" s="6" t="s">
        <v>37</v>
      </c>
      <c r="C30" s="2"/>
      <c r="D30" s="3"/>
      <c r="E30" s="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5" t="s">
        <v>38</v>
      </c>
      <c r="B31" s="6" t="s">
        <v>39</v>
      </c>
      <c r="C31" s="2"/>
      <c r="D31" s="3"/>
      <c r="E31" s="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5" t="s">
        <v>27</v>
      </c>
      <c r="B32" s="6" t="s">
        <v>40</v>
      </c>
      <c r="C32" s="2"/>
      <c r="D32" s="3"/>
      <c r="E32" s="8" t="str">
        <f>J2</f>
        <v/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5" t="s">
        <v>41</v>
      </c>
      <c r="B33" s="6" t="s">
        <v>42</v>
      </c>
      <c r="C33" s="2"/>
      <c r="D33" s="3"/>
      <c r="E33" s="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5" t="s">
        <v>43</v>
      </c>
      <c r="B34" s="6" t="s">
        <v>44</v>
      </c>
      <c r="C34" s="2"/>
      <c r="D34" s="3"/>
      <c r="E34" s="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" t="s">
        <v>45</v>
      </c>
      <c r="B36" s="2"/>
      <c r="C36" s="2"/>
      <c r="D36" s="2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5" t="s">
        <v>46</v>
      </c>
      <c r="B37" s="6" t="s">
        <v>45</v>
      </c>
      <c r="C37" s="2"/>
      <c r="D37" s="3"/>
      <c r="E37" s="10" t="str">
        <f>E38/(E39*(E40-E41)+E43-E42)</f>
        <v>#DIV/0!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5" t="s">
        <v>47</v>
      </c>
      <c r="B38" s="6" t="s">
        <v>48</v>
      </c>
      <c r="C38" s="2"/>
      <c r="D38" s="3"/>
      <c r="E38" s="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5" t="s">
        <v>49</v>
      </c>
      <c r="B39" s="6" t="s">
        <v>50</v>
      </c>
      <c r="C39" s="2"/>
      <c r="D39" s="3"/>
      <c r="E39" s="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5" t="s">
        <v>27</v>
      </c>
      <c r="B40" s="6" t="s">
        <v>40</v>
      </c>
      <c r="C40" s="2"/>
      <c r="D40" s="3"/>
      <c r="E40" s="8" t="str">
        <f>J2</f>
        <v/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5" t="s">
        <v>51</v>
      </c>
      <c r="B41" s="6" t="s">
        <v>42</v>
      </c>
      <c r="C41" s="2"/>
      <c r="D41" s="3"/>
      <c r="E41" s="7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5" t="s">
        <v>52</v>
      </c>
      <c r="B42" s="6" t="s">
        <v>53</v>
      </c>
      <c r="C42" s="2"/>
      <c r="D42" s="3"/>
      <c r="E42" s="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5" t="s">
        <v>54</v>
      </c>
      <c r="B43" s="6" t="s">
        <v>55</v>
      </c>
      <c r="C43" s="2"/>
      <c r="D43" s="3"/>
      <c r="E43" s="7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9">
    <mergeCell ref="A1:E1"/>
    <mergeCell ref="B2:D2"/>
    <mergeCell ref="H2:I2"/>
    <mergeCell ref="B3:D3"/>
    <mergeCell ref="H3:I3"/>
    <mergeCell ref="B4:D4"/>
    <mergeCell ref="A6:E6"/>
    <mergeCell ref="B7:D7"/>
    <mergeCell ref="B8:D8"/>
    <mergeCell ref="B9:D9"/>
    <mergeCell ref="B10:D10"/>
    <mergeCell ref="A12:E12"/>
    <mergeCell ref="B13:D13"/>
    <mergeCell ref="B14:D14"/>
    <mergeCell ref="B15:D15"/>
    <mergeCell ref="A17:E17"/>
    <mergeCell ref="B18:D18"/>
    <mergeCell ref="B19:D19"/>
    <mergeCell ref="B20:D20"/>
    <mergeCell ref="A22:E22"/>
    <mergeCell ref="B23:D23"/>
    <mergeCell ref="B24:D24"/>
    <mergeCell ref="B25:D25"/>
    <mergeCell ref="B26:D26"/>
    <mergeCell ref="A28:E28"/>
    <mergeCell ref="B29:D29"/>
    <mergeCell ref="B30:D30"/>
    <mergeCell ref="B31:D31"/>
    <mergeCell ref="B40:D40"/>
    <mergeCell ref="B41:D41"/>
    <mergeCell ref="B42:D42"/>
    <mergeCell ref="B43:D43"/>
    <mergeCell ref="B32:D32"/>
    <mergeCell ref="B33:D33"/>
    <mergeCell ref="B34:D34"/>
    <mergeCell ref="A36:E36"/>
    <mergeCell ref="B37:D37"/>
    <mergeCell ref="B38:D38"/>
    <mergeCell ref="B39:D39"/>
  </mergeCells>
  <drawing r:id="rId1"/>
</worksheet>
</file>